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장학문서\대학원 장학 총괄\전일제 박사 장학금\2026-2학기박사\"/>
    </mc:Choice>
  </mc:AlternateContent>
  <xr:revisionPtr revIDLastSave="0" documentId="13_ncr:1_{12C91ACC-9591-49D6-98E1-F81B8A3D3EB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연구실적입력" sheetId="1" r:id="rId1"/>
    <sheet name="배점(참고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1" i="1" l="1"/>
  <c r="I12" i="1"/>
  <c r="I13" i="1"/>
  <c r="I14" i="1"/>
  <c r="I15" i="1"/>
  <c r="M13" i="1"/>
  <c r="K13" i="1"/>
  <c r="H13" i="1"/>
  <c r="M12" i="1"/>
  <c r="K12" i="1"/>
  <c r="H12" i="1"/>
  <c r="K15" i="1"/>
  <c r="K16" i="1"/>
  <c r="K17" i="1"/>
  <c r="K18" i="1"/>
  <c r="K19" i="1"/>
  <c r="K20" i="1"/>
  <c r="K21" i="1"/>
  <c r="K22" i="1"/>
  <c r="K23" i="1"/>
  <c r="K24" i="1"/>
  <c r="K25" i="1"/>
  <c r="I16" i="1"/>
  <c r="I17" i="1"/>
  <c r="I18" i="1"/>
  <c r="I19" i="1"/>
  <c r="I20" i="1"/>
  <c r="I21" i="1"/>
  <c r="I22" i="1"/>
  <c r="I23" i="1"/>
  <c r="I24" i="1"/>
  <c r="I25" i="1"/>
  <c r="H25" i="1" s="1"/>
  <c r="P25" i="1" s="1"/>
  <c r="P13" i="1" l="1"/>
  <c r="P12" i="1"/>
  <c r="N12" i="1"/>
  <c r="N13" i="1"/>
  <c r="N25" i="1"/>
  <c r="M14" i="1" l="1"/>
  <c r="M15" i="1"/>
  <c r="M16" i="1"/>
  <c r="M17" i="1"/>
  <c r="M18" i="1"/>
  <c r="M19" i="1"/>
  <c r="M20" i="1"/>
  <c r="M21" i="1"/>
  <c r="M22" i="1"/>
  <c r="M23" i="1"/>
  <c r="M24" i="1"/>
  <c r="M11" i="1"/>
  <c r="K14" i="1"/>
  <c r="K11" i="1"/>
  <c r="H14" i="1"/>
  <c r="H15" i="1"/>
  <c r="H16" i="1"/>
  <c r="H18" i="1"/>
  <c r="P18" i="1" s="1"/>
  <c r="H19" i="1"/>
  <c r="P19" i="1" s="1"/>
  <c r="H22" i="1"/>
  <c r="P22" i="1" s="1"/>
  <c r="H11" i="1"/>
  <c r="P14" i="1" l="1"/>
  <c r="N22" i="1"/>
  <c r="N18" i="1"/>
  <c r="N19" i="1"/>
  <c r="N16" i="1"/>
  <c r="P16" i="1" s="1"/>
  <c r="N15" i="1"/>
  <c r="P15" i="1" s="1"/>
  <c r="H23" i="1"/>
  <c r="P23" i="1" s="1"/>
  <c r="H21" i="1"/>
  <c r="P21" i="1" s="1"/>
  <c r="H17" i="1"/>
  <c r="H24" i="1"/>
  <c r="P24" i="1" s="1"/>
  <c r="H20" i="1"/>
  <c r="P20" i="1" s="1"/>
  <c r="P11" i="1"/>
  <c r="N11" i="1"/>
  <c r="N14" i="1"/>
  <c r="N20" i="1" l="1"/>
  <c r="N24" i="1"/>
  <c r="N21" i="1"/>
  <c r="N17" i="1"/>
  <c r="P17" i="1" s="1"/>
  <c r="P27" i="1" s="1"/>
  <c r="N2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T1</author>
  </authors>
  <commentList>
    <comment ref="C9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논문의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ISSN no.</t>
        </r>
        <r>
          <rPr>
            <b/>
            <sz val="9"/>
            <color indexed="81"/>
            <rFont val="돋움"/>
            <family val="3"/>
            <charset val="129"/>
          </rPr>
          <t>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입력한다</t>
        </r>
      </text>
    </comment>
    <comment ref="G9" authorId="1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대학원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연구실적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시스템으로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되면</t>
        </r>
        <r>
          <rPr>
            <b/>
            <sz val="9"/>
            <color indexed="81"/>
            <rFont val="Tahoma"/>
            <family val="2"/>
          </rPr>
          <t xml:space="preserve"> "</t>
        </r>
        <r>
          <rPr>
            <b/>
            <sz val="9"/>
            <color indexed="81"/>
            <rFont val="돋움"/>
            <family val="3"/>
            <charset val="129"/>
          </rPr>
          <t>등록자료</t>
        </r>
        <r>
          <rPr>
            <b/>
            <sz val="9"/>
            <color indexed="81"/>
            <rFont val="Tahoma"/>
            <family val="2"/>
          </rPr>
          <t xml:space="preserve">"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확인이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않으면</t>
        </r>
        <r>
          <rPr>
            <b/>
            <sz val="9"/>
            <color indexed="81"/>
            <rFont val="Tahoma"/>
            <family val="2"/>
          </rPr>
          <t xml:space="preserve"> "</t>
        </r>
        <r>
          <rPr>
            <b/>
            <sz val="9"/>
            <color indexed="81"/>
            <rFont val="돋움"/>
            <family val="3"/>
            <charset val="129"/>
          </rPr>
          <t>미등록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자료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</text>
    </comment>
    <comment ref="O9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연구자수를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입력한다</t>
        </r>
      </text>
    </comment>
    <comment ref="J10" authorId="0" shapeId="0" xr:uid="{00000000-0006-0000-0000-000004000000}">
      <text>
        <r>
          <rPr>
            <b/>
            <sz val="9"/>
            <color indexed="81"/>
            <rFont val="돋움"/>
            <family val="3"/>
            <charset val="129"/>
          </rPr>
          <t>해당등급을 선택하면 자동으로 점수 산출된다</t>
        </r>
      </text>
    </comment>
    <comment ref="L10" authorId="0" shapeId="0" xr:uid="{00000000-0006-0000-0000-000005000000}">
      <text>
        <r>
          <rPr>
            <b/>
            <sz val="9"/>
            <color indexed="81"/>
            <rFont val="돋움"/>
            <family val="3"/>
            <charset val="129"/>
          </rPr>
          <t>구분에서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올바르게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선택하면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확인에</t>
        </r>
        <r>
          <rPr>
            <b/>
            <sz val="9"/>
            <color indexed="81"/>
            <rFont val="Tahoma"/>
            <family val="2"/>
          </rPr>
          <t xml:space="preserve"> TRUE</t>
        </r>
        <r>
          <rPr>
            <b/>
            <sz val="9"/>
            <color indexed="81"/>
            <rFont val="돋움"/>
            <family val="3"/>
            <charset val="129"/>
          </rPr>
          <t>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된다
</t>
        </r>
        <r>
          <rPr>
            <b/>
            <sz val="9"/>
            <color indexed="81"/>
            <rFont val="Tahoma"/>
            <family val="2"/>
          </rPr>
          <t>FALSE</t>
        </r>
        <r>
          <rPr>
            <b/>
            <sz val="9"/>
            <color indexed="81"/>
            <rFont val="돋움"/>
            <family val="3"/>
            <charset val="129"/>
          </rPr>
          <t>값이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나오면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잘못되었기에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확인한다</t>
        </r>
      </text>
    </comment>
  </commentList>
</comments>
</file>

<file path=xl/sharedStrings.xml><?xml version="1.0" encoding="utf-8"?>
<sst xmlns="http://schemas.openxmlformats.org/spreadsheetml/2006/main" count="146" uniqueCount="119">
  <si>
    <t>발표일자</t>
  </si>
  <si>
    <t>제목</t>
  </si>
  <si>
    <t>발표자</t>
  </si>
  <si>
    <t>학술지명/호수 및 게재면</t>
  </si>
  <si>
    <t>연구실적</t>
  </si>
  <si>
    <t>저자정보</t>
    <phoneticPr fontId="3" type="noConversion"/>
  </si>
  <si>
    <t>연구자수</t>
    <phoneticPr fontId="3" type="noConversion"/>
  </si>
  <si>
    <t>최종점수</t>
    <phoneticPr fontId="3" type="noConversion"/>
  </si>
  <si>
    <t>구분</t>
    <phoneticPr fontId="3" type="noConversion"/>
  </si>
  <si>
    <t>등급(선택)</t>
    <phoneticPr fontId="3" type="noConversion"/>
  </si>
  <si>
    <t>점수</t>
    <phoneticPr fontId="3" type="noConversion"/>
  </si>
  <si>
    <t>구분(선택)</t>
    <phoneticPr fontId="3" type="noConversion"/>
  </si>
  <si>
    <t>국제 SCI, SSCI, A&amp;HCI</t>
  </si>
  <si>
    <t>학술지-주저자</t>
  </si>
  <si>
    <t>학술지-공저자</t>
  </si>
  <si>
    <t>국제 SCI, SSCI, A&amp;HCI</t>
    <phoneticPr fontId="3" type="noConversion"/>
  </si>
  <si>
    <t>국제 SCIE</t>
    <phoneticPr fontId="3" type="noConversion"/>
  </si>
  <si>
    <t>국제 SCOPUS</t>
    <phoneticPr fontId="3" type="noConversion"/>
  </si>
  <si>
    <t>한국연구재단등재학술지</t>
    <phoneticPr fontId="3" type="noConversion"/>
  </si>
  <si>
    <t>국제학술회의 구연</t>
    <phoneticPr fontId="3" type="noConversion"/>
  </si>
  <si>
    <t>국제학술회의 포스터</t>
    <phoneticPr fontId="3" type="noConversion"/>
  </si>
  <si>
    <t>국내학술회의 구연</t>
    <phoneticPr fontId="3" type="noConversion"/>
  </si>
  <si>
    <t>국내학술회의 포스터</t>
    <phoneticPr fontId="3" type="noConversion"/>
  </si>
  <si>
    <t>국제특허등록</t>
    <phoneticPr fontId="3" type="noConversion"/>
  </si>
  <si>
    <t>국내특허등록</t>
    <phoneticPr fontId="3" type="noConversion"/>
  </si>
  <si>
    <t>특허출원</t>
    <phoneticPr fontId="3" type="noConversion"/>
  </si>
  <si>
    <t>국제대회 입상</t>
    <phoneticPr fontId="3" type="noConversion"/>
  </si>
  <si>
    <t>국내대회 입상</t>
    <phoneticPr fontId="3" type="noConversion"/>
  </si>
  <si>
    <t>학술지</t>
    <phoneticPr fontId="2" type="noConversion"/>
  </si>
  <si>
    <t>학술회</t>
    <phoneticPr fontId="2" type="noConversion"/>
  </si>
  <si>
    <t>특허등</t>
    <phoneticPr fontId="2" type="noConversion"/>
  </si>
  <si>
    <t>특허등</t>
    <phoneticPr fontId="2" type="noConversion"/>
  </si>
  <si>
    <t>예체능</t>
    <phoneticPr fontId="2" type="noConversion"/>
  </si>
  <si>
    <t>한국연구재단등재학술지</t>
  </si>
  <si>
    <t>학술지-주저자</t>
    <phoneticPr fontId="2" type="noConversion"/>
  </si>
  <si>
    <t>학술지-공저자</t>
    <phoneticPr fontId="2" type="noConversion"/>
  </si>
  <si>
    <t>학술회-발표자</t>
    <phoneticPr fontId="2" type="noConversion"/>
  </si>
  <si>
    <t>특허등-발명자</t>
    <phoneticPr fontId="2" type="noConversion"/>
  </si>
  <si>
    <t>예체능-입상자</t>
    <phoneticPr fontId="2" type="noConversion"/>
  </si>
  <si>
    <t>한국연구재단등재후보학술지</t>
    <phoneticPr fontId="3" type="noConversion"/>
  </si>
  <si>
    <t>특허출원</t>
  </si>
  <si>
    <t>연구실적 세부구분</t>
    <phoneticPr fontId="2" type="noConversion"/>
  </si>
  <si>
    <t>ABC 논문</t>
    <phoneticPr fontId="2" type="noConversion"/>
  </si>
  <si>
    <t>가나다 논문</t>
    <phoneticPr fontId="2" type="noConversion"/>
  </si>
  <si>
    <t xml:space="preserve">Journal of Endocrinology/231(1), 97-108 </t>
    <phoneticPr fontId="3" type="noConversion"/>
  </si>
  <si>
    <t>ABC특허출원</t>
    <phoneticPr fontId="2" type="noConversion"/>
  </si>
  <si>
    <t>국내 특허출원(출원번호 : 1111/123)</t>
    <phoneticPr fontId="2" type="noConversion"/>
  </si>
  <si>
    <t>특허등-발명자</t>
  </si>
  <si>
    <t xml:space="preserve">2) 실적이 많을 경우 마지막 행을 copy-paste하거나 drag해야만 서식이 적용됩니다. </t>
    <phoneticPr fontId="3" type="noConversion"/>
  </si>
  <si>
    <t>총점</t>
    <phoneticPr fontId="2" type="noConversion"/>
  </si>
  <si>
    <t>구 분</t>
  </si>
  <si>
    <t>평가방법</t>
  </si>
  <si>
    <t>신입생</t>
  </si>
  <si>
    <t>• 석사과정 성적</t>
    <phoneticPr fontId="3" type="noConversion"/>
  </si>
  <si>
    <t>• 석사과정 성적 70점</t>
  </si>
  <si>
    <t>• 연구실적 총점수의 30점까지 반영</t>
    <phoneticPr fontId="3" type="noConversion"/>
  </si>
  <si>
    <t>재학생</t>
  </si>
  <si>
    <t>• 최근 1년 연구실적</t>
    <phoneticPr fontId="3" type="noConversion"/>
  </si>
  <si>
    <r>
      <t>• 연구실적</t>
    </r>
    <r>
      <rPr>
        <sz val="11"/>
        <color indexed="8"/>
        <rFont val="맑은 고딕"/>
        <family val="3"/>
        <charset val="129"/>
      </rPr>
      <t xml:space="preserve"> 총점수 반영</t>
    </r>
    <phoneticPr fontId="3" type="noConversion"/>
  </si>
  <si>
    <t>학술지</t>
  </si>
  <si>
    <t>국제 SCI, SSCI, A&amp;HCI</t>
    <phoneticPr fontId="3" type="noConversion"/>
  </si>
  <si>
    <t>• 학술지 1편당 주저자 100%,</t>
  </si>
  <si>
    <t>국제 SCIE</t>
    <phoneticPr fontId="3" type="noConversion"/>
  </si>
  <si>
    <t xml:space="preserve">  공저자 30%</t>
    <phoneticPr fontId="3" type="noConversion"/>
  </si>
  <si>
    <t>국제 SCOPUS</t>
    <phoneticPr fontId="3" type="noConversion"/>
  </si>
  <si>
    <t>한국연구재단등재학술지</t>
    <phoneticPr fontId="3" type="noConversion"/>
  </si>
  <si>
    <t>한국연구재단등재후보학술지</t>
    <phoneticPr fontId="3" type="noConversion"/>
  </si>
  <si>
    <t>학술회의</t>
  </si>
  <si>
    <t>국제학술회의 구연</t>
    <phoneticPr fontId="3" type="noConversion"/>
  </si>
  <si>
    <t>• 상한점수(15점)</t>
  </si>
  <si>
    <t>국제학술회의 포스터</t>
    <phoneticPr fontId="3" type="noConversion"/>
  </si>
  <si>
    <r>
      <t xml:space="preserve">• 주저자 구분없이 </t>
    </r>
    <r>
      <rPr>
        <b/>
        <sz val="11"/>
        <color indexed="8"/>
        <rFont val="맑은 고딕"/>
        <family val="3"/>
        <charset val="129"/>
      </rPr>
      <t>1/n</t>
    </r>
  </si>
  <si>
    <t>국내학술회의 구연</t>
    <phoneticPr fontId="3" type="noConversion"/>
  </si>
  <si>
    <t>국내학술회의 포스터</t>
    <phoneticPr fontId="3" type="noConversion"/>
  </si>
  <si>
    <t>특허</t>
  </si>
  <si>
    <t>국제특허등록</t>
    <phoneticPr fontId="3" type="noConversion"/>
  </si>
  <si>
    <t>• 주발명자 구분없이 1/n</t>
  </si>
  <si>
    <t>국내특허등록</t>
    <phoneticPr fontId="3" type="noConversion"/>
  </si>
  <si>
    <t>특허출원</t>
    <phoneticPr fontId="3" type="noConversion"/>
  </si>
  <si>
    <t>예체능
(입상)</t>
    <phoneticPr fontId="3" type="noConversion"/>
  </si>
  <si>
    <t>국제대회 입상</t>
    <phoneticPr fontId="3" type="noConversion"/>
  </si>
  <si>
    <t>국내대회 입상</t>
    <phoneticPr fontId="3" type="noConversion"/>
  </si>
  <si>
    <r>
      <t xml:space="preserve">1) 연구실적과 저자정보의 </t>
    </r>
    <r>
      <rPr>
        <b/>
        <sz val="11"/>
        <color rgb="FFFF0000"/>
        <rFont val="맑은 고딕"/>
        <family val="3"/>
        <charset val="129"/>
        <scheme val="minor"/>
      </rPr>
      <t>노란색</t>
    </r>
    <r>
      <rPr>
        <sz val="11"/>
        <color theme="1"/>
        <rFont val="맑은 고딕"/>
        <family val="2"/>
        <charset val="129"/>
        <scheme val="minor"/>
      </rPr>
      <t xml:space="preserve"> 부분의 drop down 단추를 눌러 선택한다. 연구자 수는 수기로 입력합니다. </t>
    </r>
    <phoneticPr fontId="2" type="noConversion"/>
  </si>
  <si>
    <t>ISSN-NO</t>
    <phoneticPr fontId="2" type="noConversion"/>
  </si>
  <si>
    <t>1226-4512</t>
    <phoneticPr fontId="2" type="noConversion"/>
  </si>
  <si>
    <t>1116-4512</t>
    <phoneticPr fontId="2" type="noConversion"/>
  </si>
  <si>
    <t>연구실적
반영점수</t>
    <phoneticPr fontId="2" type="noConversion"/>
  </si>
  <si>
    <t>오류확인</t>
    <phoneticPr fontId="3" type="noConversion"/>
  </si>
  <si>
    <t>작성자</t>
    <phoneticPr fontId="2" type="noConversion"/>
  </si>
  <si>
    <t>확인자</t>
    <phoneticPr fontId="2" type="noConversion"/>
  </si>
  <si>
    <t>학과</t>
    <phoneticPr fontId="2" type="noConversion"/>
  </si>
  <si>
    <t>OO</t>
    <phoneticPr fontId="2" type="noConversion"/>
  </si>
  <si>
    <t>홍길동</t>
    <phoneticPr fontId="2" type="noConversion"/>
  </si>
  <si>
    <t>(인)</t>
    <phoneticPr fontId="2" type="noConversion"/>
  </si>
  <si>
    <t>박사과정</t>
    <phoneticPr fontId="2" type="noConversion"/>
  </si>
  <si>
    <t>지도교수</t>
    <phoneticPr fontId="2" type="noConversion"/>
  </si>
  <si>
    <t>김철수</t>
    <phoneticPr fontId="2" type="noConversion"/>
  </si>
  <si>
    <t>연구실적 시스템 등록 자료</t>
  </si>
  <si>
    <t>연구실적 시스템 등록 자료</t>
    <phoneticPr fontId="2" type="noConversion"/>
  </si>
  <si>
    <t>연구실적 시스템 미등록 자료</t>
  </si>
  <si>
    <t>연구실적 시스템 미등록 자료</t>
    <phoneticPr fontId="2" type="noConversion"/>
  </si>
  <si>
    <t>연구실적 시스템
등록여부</t>
    <phoneticPr fontId="2" type="noConversion"/>
  </si>
  <si>
    <r>
      <t xml:space="preserve">4) 엑셀 이름 저장은 다음과 같이 부탁드립니다. : </t>
    </r>
    <r>
      <rPr>
        <b/>
        <sz val="11"/>
        <color rgb="FFFF0000"/>
        <rFont val="맑은 고딕"/>
        <family val="3"/>
        <charset val="129"/>
        <scheme val="minor"/>
      </rPr>
      <t>춘천(삼척)_박사_()학기_경제학과_20191111_성명_연구실적</t>
    </r>
    <phoneticPr fontId="2" type="noConversion"/>
  </si>
  <si>
    <t>목재공학 2019,45(1) : 28~35</t>
    <phoneticPr fontId="2" type="noConversion"/>
  </si>
  <si>
    <t>홍OO</t>
    <phoneticPr fontId="2" type="noConversion"/>
  </si>
  <si>
    <t>김OO</t>
    <phoneticPr fontId="2" type="noConversion"/>
  </si>
  <si>
    <t>구분
번호</t>
    <phoneticPr fontId="3" type="noConversion"/>
  </si>
  <si>
    <t>학번</t>
    <phoneticPr fontId="2" type="noConversion"/>
  </si>
  <si>
    <t>일련
번호</t>
    <phoneticPr fontId="2" type="noConversion"/>
  </si>
  <si>
    <t>5) 연구실적 입력은 발표일자순이 아닌 연구실적 구분번호 순으로 소트 필요</t>
    <phoneticPr fontId="2" type="noConversion"/>
  </si>
  <si>
    <t>국제 SCIE</t>
  </si>
  <si>
    <t>국제 SCOPUS</t>
  </si>
  <si>
    <t>2025.1.1.</t>
    <phoneticPr fontId="2" type="noConversion"/>
  </si>
  <si>
    <t>2025.1.2.</t>
  </si>
  <si>
    <t>2025.1.3.</t>
  </si>
  <si>
    <t>2025.1.4.</t>
  </si>
  <si>
    <t>2025.1.5.</t>
  </si>
  <si>
    <t>2026학년도 2학기 전일제 박사과정 우수대학원생 장학금 신청자 연구실적 제출 서식</t>
    <phoneticPr fontId="2" type="noConversion"/>
  </si>
  <si>
    <t xml:space="preserve">3) 작성후 담당자 이메일 hyeok8746@kangwon.ac.kr로 직접 송부해야 됩니다.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</si>
</sst>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•[&quot;0&quot;]&quot;"/>
    <numFmt numFmtId="177" formatCode="0&quot;점&quot;"/>
    <numFmt numFmtId="178" formatCode="0.0&quot;점&quot;"/>
    <numFmt numFmtId="179" formatCode="0_);[Red]\(0\)"/>
  </numFmts>
  <fonts count="24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rgb="FF0000FF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FEAF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5" fillId="0" borderId="5" xfId="0" applyFont="1" applyBorder="1" applyAlignment="1" applyProtection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5" xfId="0" applyFont="1" applyBorder="1">
      <alignment vertical="center"/>
    </xf>
    <xf numFmtId="0" fontId="5" fillId="3" borderId="6" xfId="0" applyFont="1" applyFill="1" applyBorder="1" applyAlignment="1" applyProtection="1">
      <alignment horizontal="center" vertical="center" wrapText="1"/>
    </xf>
    <xf numFmtId="0" fontId="13" fillId="0" borderId="0" xfId="0" applyFont="1" applyAlignment="1" applyProtection="1"/>
    <xf numFmtId="0" fontId="11" fillId="0" borderId="2" xfId="0" applyFont="1" applyBorder="1" applyAlignment="1">
      <alignment horizontal="center" vertical="center"/>
    </xf>
    <xf numFmtId="0" fontId="1" fillId="3" borderId="7" xfId="0" applyFont="1" applyFill="1" applyBorder="1" applyAlignment="1" applyProtection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" fillId="5" borderId="4" xfId="0" applyFont="1" applyFill="1" applyBorder="1" applyAlignment="1" applyProtection="1">
      <alignment horizontal="center" vertical="center" wrapText="1"/>
    </xf>
    <xf numFmtId="0" fontId="11" fillId="0" borderId="4" xfId="0" applyFont="1" applyBorder="1">
      <alignment vertical="center"/>
    </xf>
    <xf numFmtId="0" fontId="5" fillId="4" borderId="4" xfId="0" applyFont="1" applyFill="1" applyBorder="1" applyAlignment="1" applyProtection="1">
      <alignment horizontal="center" vertical="center" wrapText="1"/>
    </xf>
    <xf numFmtId="0" fontId="12" fillId="0" borderId="8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/>
    <xf numFmtId="0" fontId="10" fillId="0" borderId="5" xfId="0" applyFont="1" applyBorder="1" applyAlignment="1">
      <alignment horizontal="justify" vertical="center" wrapText="1"/>
    </xf>
    <xf numFmtId="176" fontId="18" fillId="0" borderId="5" xfId="0" applyNumberFormat="1" applyFont="1" applyBorder="1" applyAlignment="1">
      <alignment horizontal="right" vertical="center" wrapText="1"/>
    </xf>
    <xf numFmtId="176" fontId="18" fillId="0" borderId="14" xfId="0" applyNumberFormat="1" applyFont="1" applyBorder="1" applyAlignment="1">
      <alignment horizontal="right" vertical="center" wrapText="1"/>
    </xf>
    <xf numFmtId="0" fontId="10" fillId="0" borderId="14" xfId="0" applyFont="1" applyBorder="1" applyAlignment="1">
      <alignment horizontal="justify" vertical="center" wrapText="1"/>
    </xf>
    <xf numFmtId="177" fontId="10" fillId="0" borderId="5" xfId="0" applyNumberFormat="1" applyFont="1" applyBorder="1" applyAlignment="1">
      <alignment horizontal="center" vertical="center" wrapText="1"/>
    </xf>
    <xf numFmtId="177" fontId="10" fillId="0" borderId="14" xfId="0" applyNumberFormat="1" applyFont="1" applyBorder="1" applyAlignment="1">
      <alignment horizontal="center" vertical="center" wrapText="1"/>
    </xf>
    <xf numFmtId="9" fontId="10" fillId="0" borderId="5" xfId="1" applyFont="1" applyBorder="1" applyAlignment="1">
      <alignment horizontal="center" vertical="center" wrapText="1"/>
    </xf>
    <xf numFmtId="177" fontId="10" fillId="0" borderId="2" xfId="0" applyNumberFormat="1" applyFont="1" applyBorder="1" applyAlignment="1">
      <alignment horizontal="center" vertical="center" wrapText="1"/>
    </xf>
    <xf numFmtId="0" fontId="10" fillId="0" borderId="17" xfId="0" applyFont="1" applyBorder="1" applyAlignment="1">
      <alignment horizontal="justify" vertical="center" wrapText="1"/>
    </xf>
    <xf numFmtId="0" fontId="9" fillId="0" borderId="17" xfId="0" applyFont="1" applyBorder="1" applyAlignment="1">
      <alignment horizontal="justify" vertical="center" wrapText="1"/>
    </xf>
    <xf numFmtId="0" fontId="9" fillId="0" borderId="18" xfId="0" applyFont="1" applyBorder="1" applyAlignment="1">
      <alignment horizontal="justify" vertical="center" wrapText="1"/>
    </xf>
    <xf numFmtId="0" fontId="16" fillId="0" borderId="18" xfId="0" applyFont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10" fillId="0" borderId="18" xfId="0" applyFont="1" applyBorder="1" applyAlignment="1">
      <alignment horizontal="justify" vertical="center" wrapText="1"/>
    </xf>
    <xf numFmtId="9" fontId="10" fillId="0" borderId="2" xfId="1" applyFont="1" applyBorder="1" applyAlignment="1">
      <alignment horizontal="center" vertical="center" wrapText="1"/>
    </xf>
    <xf numFmtId="0" fontId="10" fillId="0" borderId="19" xfId="0" applyFont="1" applyBorder="1" applyAlignment="1">
      <alignment horizontal="justify" vertical="center" wrapText="1"/>
    </xf>
    <xf numFmtId="0" fontId="20" fillId="0" borderId="0" xfId="0" applyFont="1">
      <alignment vertical="center"/>
    </xf>
    <xf numFmtId="0" fontId="21" fillId="0" borderId="0" xfId="0" applyFont="1" applyAlignment="1">
      <alignment horizontal="right" vertical="center"/>
    </xf>
    <xf numFmtId="0" fontId="21" fillId="0" borderId="0" xfId="0" applyFont="1">
      <alignment vertical="center"/>
    </xf>
    <xf numFmtId="0" fontId="21" fillId="0" borderId="0" xfId="0" applyFont="1" applyAlignment="1">
      <alignment horizontal="left" vertical="center"/>
    </xf>
    <xf numFmtId="178" fontId="10" fillId="0" borderId="2" xfId="0" applyNumberFormat="1" applyFont="1" applyBorder="1" applyAlignment="1">
      <alignment horizontal="center" vertical="center" wrapText="1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179" fontId="20" fillId="0" borderId="0" xfId="0" applyNumberFormat="1" applyFo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20" fillId="3" borderId="0" xfId="0" applyNumberFormat="1" applyFont="1" applyFill="1">
      <alignment vertical="center"/>
    </xf>
    <xf numFmtId="0" fontId="11" fillId="8" borderId="2" xfId="0" applyFont="1" applyFill="1" applyBorder="1" applyAlignment="1">
      <alignment horizontal="center" vertical="center"/>
    </xf>
    <xf numFmtId="0" fontId="11" fillId="3" borderId="8" xfId="0" applyFont="1" applyFill="1" applyBorder="1">
      <alignment vertical="center"/>
    </xf>
    <xf numFmtId="0" fontId="0" fillId="3" borderId="0" xfId="0" applyFill="1">
      <alignment vertical="center"/>
    </xf>
    <xf numFmtId="0" fontId="4" fillId="0" borderId="5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5" fillId="0" borderId="5" xfId="0" applyFont="1" applyBorder="1" applyAlignment="1" applyProtection="1">
      <alignment horizontal="center" vertical="center" shrinkToFit="1"/>
    </xf>
    <xf numFmtId="0" fontId="5" fillId="0" borderId="5" xfId="0" applyFont="1" applyBorder="1" applyAlignment="1" applyProtection="1">
      <alignment horizontal="left" vertical="center" shrinkToFit="1"/>
    </xf>
    <xf numFmtId="0" fontId="4" fillId="0" borderId="5" xfId="0" applyFont="1" applyBorder="1" applyAlignment="1" applyProtection="1">
      <alignment horizontal="center" vertical="center" shrinkToFit="1"/>
    </xf>
    <xf numFmtId="0" fontId="4" fillId="0" borderId="5" xfId="0" applyFont="1" applyBorder="1" applyAlignment="1" applyProtection="1">
      <alignment horizontal="left" vertical="center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left" vertical="center" shrinkToFit="1"/>
    </xf>
    <xf numFmtId="0" fontId="11" fillId="0" borderId="5" xfId="0" applyFont="1" applyBorder="1" applyAlignment="1">
      <alignment vertical="center" shrinkToFit="1"/>
    </xf>
    <xf numFmtId="0" fontId="14" fillId="0" borderId="0" xfId="0" applyFont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7" borderId="8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7" borderId="1" xfId="0" applyFont="1" applyFill="1" applyBorder="1" applyAlignment="1" applyProtection="1">
      <alignment horizontal="center" vertical="center" wrapText="1"/>
    </xf>
    <xf numFmtId="0" fontId="1" fillId="7" borderId="16" xfId="0" applyFont="1" applyFill="1" applyBorder="1" applyAlignment="1" applyProtection="1">
      <alignment horizontal="center" vertical="center" wrapText="1"/>
    </xf>
    <xf numFmtId="0" fontId="1" fillId="2" borderId="16" xfId="0" applyFont="1" applyFill="1" applyBorder="1" applyAlignment="1" applyProtection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 wrapText="1"/>
    </xf>
    <xf numFmtId="0" fontId="9" fillId="6" borderId="9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center" vertical="center" wrapText="1"/>
    </xf>
    <xf numFmtId="0" fontId="9" fillId="6" borderId="20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justify" vertical="center" wrapText="1"/>
    </xf>
    <xf numFmtId="0" fontId="9" fillId="0" borderId="12" xfId="0" applyFont="1" applyBorder="1" applyAlignment="1">
      <alignment horizontal="justify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justify" vertical="center" wrapText="1"/>
    </xf>
    <xf numFmtId="0" fontId="10" fillId="0" borderId="15" xfId="0" applyFont="1" applyBorder="1" applyAlignment="1">
      <alignment horizontal="justify" vertical="center" wrapText="1"/>
    </xf>
  </cellXfs>
  <cellStyles count="2">
    <cellStyle name="백분율" xfId="1" builtinId="5"/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A1:AB1019"/>
  <sheetViews>
    <sheetView tabSelected="1" zoomScaleNormal="100" workbookViewId="0">
      <selection sqref="A1:P1"/>
    </sheetView>
  </sheetViews>
  <sheetFormatPr defaultRowHeight="16.5" zeroHeight="1"/>
  <cols>
    <col min="1" max="1" width="7.375" customWidth="1"/>
    <col min="4" max="4" width="26.625" customWidth="1"/>
    <col min="5" max="5" width="8.5" customWidth="1"/>
    <col min="6" max="6" width="26.375" customWidth="1"/>
    <col min="7" max="7" width="20.75" customWidth="1"/>
    <col min="9" max="9" width="6.125" customWidth="1"/>
    <col min="10" max="10" width="20.25" customWidth="1"/>
    <col min="11" max="11" width="5.25" customWidth="1"/>
    <col min="12" max="12" width="12.875" customWidth="1"/>
    <col min="13" max="13" width="8.375" customWidth="1"/>
    <col min="14" max="14" width="7.375" customWidth="1"/>
    <col min="15" max="15" width="5.5" customWidth="1"/>
    <col min="16" max="16" width="7.25" customWidth="1"/>
    <col min="18" max="18" width="6.625" customWidth="1"/>
    <col min="19" max="19" width="3.875" customWidth="1"/>
    <col min="20" max="20" width="4.25" customWidth="1"/>
    <col min="21" max="21" width="17.375" customWidth="1"/>
    <col min="22" max="22" width="6.5" bestFit="1" customWidth="1"/>
    <col min="23" max="23" width="4.625" customWidth="1"/>
    <col min="24" max="24" width="7.875" customWidth="1"/>
    <col min="25" max="25" width="3.625" customWidth="1"/>
    <col min="110" max="110" width="23.625" customWidth="1"/>
    <col min="111" max="111" width="11.125" customWidth="1"/>
    <col min="112" max="112" width="9.875" customWidth="1"/>
  </cols>
  <sheetData>
    <row r="1" spans="1:28" ht="31.5">
      <c r="A1" s="60" t="s">
        <v>117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</row>
    <row r="2" spans="1:28">
      <c r="T2" s="4">
        <v>1</v>
      </c>
      <c r="U2" s="50" t="s">
        <v>15</v>
      </c>
      <c r="V2" s="4">
        <v>30</v>
      </c>
      <c r="W2" s="4">
        <v>1</v>
      </c>
      <c r="X2" t="s">
        <v>28</v>
      </c>
      <c r="Z2" s="38" t="s">
        <v>98</v>
      </c>
    </row>
    <row r="3" spans="1:28">
      <c r="A3" s="49" t="s">
        <v>82</v>
      </c>
      <c r="B3" s="49"/>
      <c r="C3" s="49"/>
      <c r="D3" s="49"/>
      <c r="E3" s="49"/>
      <c r="T3" s="4">
        <v>2</v>
      </c>
      <c r="U3" s="50" t="s">
        <v>16</v>
      </c>
      <c r="V3" s="4">
        <v>30</v>
      </c>
      <c r="W3" s="4">
        <v>2</v>
      </c>
      <c r="X3" t="s">
        <v>28</v>
      </c>
      <c r="Z3" s="36" t="s">
        <v>100</v>
      </c>
    </row>
    <row r="4" spans="1:28">
      <c r="A4" s="9" t="s">
        <v>48</v>
      </c>
      <c r="T4" s="4">
        <v>3</v>
      </c>
      <c r="U4" s="50" t="s">
        <v>17</v>
      </c>
      <c r="V4" s="4">
        <v>20</v>
      </c>
      <c r="W4" s="4">
        <v>3</v>
      </c>
      <c r="X4" t="s">
        <v>28</v>
      </c>
    </row>
    <row r="5" spans="1:28" s="42" customFormat="1">
      <c r="A5" s="41" t="s">
        <v>118</v>
      </c>
      <c r="T5" s="4">
        <v>4</v>
      </c>
      <c r="U5" s="50" t="s">
        <v>18</v>
      </c>
      <c r="V5" s="4">
        <v>15</v>
      </c>
      <c r="W5" s="4">
        <v>4</v>
      </c>
      <c r="X5" t="s">
        <v>28</v>
      </c>
      <c r="Y5"/>
      <c r="Z5"/>
      <c r="AA5"/>
      <c r="AB5"/>
    </row>
    <row r="6" spans="1:28">
      <c r="A6" t="s">
        <v>102</v>
      </c>
      <c r="T6" s="4">
        <v>5</v>
      </c>
      <c r="U6" s="50" t="s">
        <v>39</v>
      </c>
      <c r="V6" s="4">
        <v>10</v>
      </c>
      <c r="W6" s="4">
        <v>5</v>
      </c>
      <c r="X6" t="s">
        <v>28</v>
      </c>
    </row>
    <row r="7" spans="1:28">
      <c r="A7" t="s">
        <v>109</v>
      </c>
      <c r="T7" s="4">
        <v>6</v>
      </c>
      <c r="U7" s="50" t="s">
        <v>19</v>
      </c>
      <c r="V7" s="4">
        <v>5</v>
      </c>
      <c r="W7" s="4">
        <v>6</v>
      </c>
      <c r="X7" t="s">
        <v>29</v>
      </c>
    </row>
    <row r="8" spans="1:28">
      <c r="T8" s="4">
        <v>7</v>
      </c>
      <c r="U8" s="50" t="s">
        <v>20</v>
      </c>
      <c r="V8" s="4">
        <v>3</v>
      </c>
      <c r="W8" s="4">
        <v>7</v>
      </c>
      <c r="X8" t="s">
        <v>29</v>
      </c>
    </row>
    <row r="9" spans="1:28" ht="17.25" thickBot="1">
      <c r="A9" s="62" t="s">
        <v>108</v>
      </c>
      <c r="B9" s="62" t="s">
        <v>0</v>
      </c>
      <c r="C9" s="66" t="s">
        <v>83</v>
      </c>
      <c r="D9" s="62" t="s">
        <v>1</v>
      </c>
      <c r="E9" s="62" t="s">
        <v>2</v>
      </c>
      <c r="F9" s="62" t="s">
        <v>3</v>
      </c>
      <c r="G9" s="61" t="s">
        <v>101</v>
      </c>
      <c r="H9" s="62" t="s">
        <v>4</v>
      </c>
      <c r="I9" s="62"/>
      <c r="J9" s="61"/>
      <c r="K9" s="62"/>
      <c r="L9" s="61" t="s">
        <v>5</v>
      </c>
      <c r="M9" s="62"/>
      <c r="N9" s="63"/>
      <c r="O9" s="64" t="s">
        <v>6</v>
      </c>
      <c r="P9" s="65" t="s">
        <v>7</v>
      </c>
      <c r="T9" s="4">
        <v>8</v>
      </c>
      <c r="U9" s="50" t="s">
        <v>21</v>
      </c>
      <c r="V9" s="4">
        <v>2</v>
      </c>
      <c r="W9" s="4">
        <v>8</v>
      </c>
      <c r="X9" t="s">
        <v>29</v>
      </c>
    </row>
    <row r="10" spans="1:28" ht="27.75" customHeight="1">
      <c r="A10" s="62"/>
      <c r="B10" s="62"/>
      <c r="C10" s="67"/>
      <c r="D10" s="62"/>
      <c r="E10" s="62"/>
      <c r="F10" s="62"/>
      <c r="G10" s="68"/>
      <c r="H10" s="3" t="s">
        <v>8</v>
      </c>
      <c r="I10" s="1" t="s">
        <v>106</v>
      </c>
      <c r="J10" s="11" t="s">
        <v>9</v>
      </c>
      <c r="K10" s="2" t="s">
        <v>10</v>
      </c>
      <c r="L10" s="11" t="s">
        <v>11</v>
      </c>
      <c r="M10" s="13" t="s">
        <v>41</v>
      </c>
      <c r="N10" s="1" t="s">
        <v>87</v>
      </c>
      <c r="O10" s="64"/>
      <c r="P10" s="65"/>
      <c r="T10" s="4">
        <v>9</v>
      </c>
      <c r="U10" s="50" t="s">
        <v>22</v>
      </c>
      <c r="V10" s="4">
        <v>1.5</v>
      </c>
      <c r="W10" s="4">
        <v>9</v>
      </c>
      <c r="X10" t="s">
        <v>29</v>
      </c>
    </row>
    <row r="11" spans="1:28">
      <c r="A11" s="5">
        <v>1</v>
      </c>
      <c r="B11" s="5" t="s">
        <v>112</v>
      </c>
      <c r="C11" s="53" t="s">
        <v>84</v>
      </c>
      <c r="D11" s="54" t="s">
        <v>42</v>
      </c>
      <c r="E11" s="53" t="s">
        <v>104</v>
      </c>
      <c r="F11" s="55" t="s">
        <v>44</v>
      </c>
      <c r="G11" s="56" t="s">
        <v>97</v>
      </c>
      <c r="H11" s="6" t="str">
        <f t="shared" ref="H11:H25" si="0">VLOOKUP(I11,$T$2:$X$15,5,0)</f>
        <v>학술지</v>
      </c>
      <c r="I11" s="47">
        <f t="shared" ref="I11:I15" si="1">VLOOKUP(J11,$U$2:$X$15,3,0)</f>
        <v>1</v>
      </c>
      <c r="J11" s="48" t="s">
        <v>12</v>
      </c>
      <c r="K11" s="12">
        <f t="shared" ref="K11:K25" si="2">VLOOKUP(J11,$U$2:$X$15,2,0)</f>
        <v>30</v>
      </c>
      <c r="L11" s="48" t="s">
        <v>13</v>
      </c>
      <c r="M11" s="14" t="str">
        <f>LEFT(L11,3)</f>
        <v>학술지</v>
      </c>
      <c r="N11" s="10" t="str">
        <f>IF(M11=H11,"TRUE","FALSE")</f>
        <v>TRUE</v>
      </c>
      <c r="O11" s="16">
        <v>2</v>
      </c>
      <c r="P11" s="15">
        <f>IFERROR(
  IF(OR(AND($H11="학술지",RIGHT($L11,3)="주저자"), AND($H11="예체능",RIGHT($L11,3)="입상자")),$K11,
    IF(AND($H11="학술지",RIGHT($L11,3)="공저자"), ROUND($K11*0.3,3),
      IF(OR(AND($H11="학술회",$N11="TRUE"), AND($H11="특허등",$N11="TRUE")), ROUND($K11/$O11,3), ""))),
 "ERROR")</f>
        <v>30</v>
      </c>
      <c r="T11" s="4">
        <v>10</v>
      </c>
      <c r="U11" s="50" t="s">
        <v>23</v>
      </c>
      <c r="V11" s="4">
        <v>30</v>
      </c>
      <c r="W11" s="4">
        <v>10</v>
      </c>
      <c r="X11" t="s">
        <v>30</v>
      </c>
    </row>
    <row r="12" spans="1:28">
      <c r="A12" s="5">
        <v>2</v>
      </c>
      <c r="B12" s="5" t="s">
        <v>113</v>
      </c>
      <c r="C12" s="53" t="s">
        <v>85</v>
      </c>
      <c r="D12" s="54" t="s">
        <v>43</v>
      </c>
      <c r="E12" s="57" t="s">
        <v>105</v>
      </c>
      <c r="F12" s="53" t="s">
        <v>103</v>
      </c>
      <c r="G12" s="56" t="s">
        <v>97</v>
      </c>
      <c r="H12" s="6" t="str">
        <f t="shared" si="0"/>
        <v>학술지</v>
      </c>
      <c r="I12" s="47">
        <f t="shared" si="1"/>
        <v>2</v>
      </c>
      <c r="J12" s="48" t="s">
        <v>110</v>
      </c>
      <c r="K12" s="12">
        <f t="shared" si="2"/>
        <v>30</v>
      </c>
      <c r="L12" s="48" t="s">
        <v>14</v>
      </c>
      <c r="M12" s="14" t="str">
        <f t="shared" ref="M12:M13" si="3">LEFT(L12,3)</f>
        <v>학술지</v>
      </c>
      <c r="N12" s="10" t="str">
        <f t="shared" ref="N12:N13" si="4">IF(M12=H12,"TRUE","FALSE")</f>
        <v>TRUE</v>
      </c>
      <c r="O12" s="17">
        <v>3</v>
      </c>
      <c r="P12" s="15">
        <f t="shared" ref="P12:P25" si="5">IFERROR(
  IF(OR(AND($H12="학술지",RIGHT($L12,3)="주저자"), AND($H12="예체능",RIGHT($L12,3)="입상자")),$K12,
    IF(AND($H12="학술지",RIGHT($L12,3)="공저자"), ROUND($K12*0.3,3),
      IF(OR(AND($H12="학술회",$N12="TRUE"), AND($H12="특허등",$N12="TRUE")), ROUND($K12/$O12,3), ""))),
 "ERROR")</f>
        <v>9</v>
      </c>
      <c r="T12" s="4">
        <v>11</v>
      </c>
      <c r="U12" s="50" t="s">
        <v>24</v>
      </c>
      <c r="V12" s="4">
        <v>10</v>
      </c>
      <c r="W12" s="4">
        <v>11</v>
      </c>
      <c r="X12" t="s">
        <v>30</v>
      </c>
    </row>
    <row r="13" spans="1:28">
      <c r="A13" s="5">
        <v>3</v>
      </c>
      <c r="B13" s="5" t="s">
        <v>114</v>
      </c>
      <c r="C13" s="53" t="s">
        <v>85</v>
      </c>
      <c r="D13" s="54" t="s">
        <v>43</v>
      </c>
      <c r="E13" s="53" t="s">
        <v>104</v>
      </c>
      <c r="F13" s="55" t="s">
        <v>44</v>
      </c>
      <c r="G13" s="56" t="s">
        <v>97</v>
      </c>
      <c r="H13" s="6" t="str">
        <f t="shared" si="0"/>
        <v>학술지</v>
      </c>
      <c r="I13" s="47">
        <f t="shared" si="1"/>
        <v>3</v>
      </c>
      <c r="J13" s="48" t="s">
        <v>111</v>
      </c>
      <c r="K13" s="12">
        <f t="shared" si="2"/>
        <v>20</v>
      </c>
      <c r="L13" s="48" t="s">
        <v>13</v>
      </c>
      <c r="M13" s="14" t="str">
        <f t="shared" si="3"/>
        <v>학술지</v>
      </c>
      <c r="N13" s="10" t="str">
        <f t="shared" si="4"/>
        <v>TRUE</v>
      </c>
      <c r="O13" s="17">
        <v>5</v>
      </c>
      <c r="P13" s="15">
        <f t="shared" si="5"/>
        <v>20</v>
      </c>
      <c r="T13" s="4">
        <v>12</v>
      </c>
      <c r="U13" s="50" t="s">
        <v>25</v>
      </c>
      <c r="V13" s="4">
        <v>5</v>
      </c>
      <c r="W13" s="4">
        <v>12</v>
      </c>
      <c r="X13" t="s">
        <v>31</v>
      </c>
    </row>
    <row r="14" spans="1:28">
      <c r="A14" s="5">
        <v>4</v>
      </c>
      <c r="B14" s="5" t="s">
        <v>115</v>
      </c>
      <c r="C14" s="53" t="s">
        <v>85</v>
      </c>
      <c r="D14" s="54" t="s">
        <v>43</v>
      </c>
      <c r="E14" s="57" t="s">
        <v>105</v>
      </c>
      <c r="F14" s="53" t="s">
        <v>103</v>
      </c>
      <c r="G14" s="56" t="s">
        <v>99</v>
      </c>
      <c r="H14" s="6" t="str">
        <f t="shared" si="0"/>
        <v>학술지</v>
      </c>
      <c r="I14" s="47">
        <f t="shared" si="1"/>
        <v>4</v>
      </c>
      <c r="J14" s="48" t="s">
        <v>33</v>
      </c>
      <c r="K14" s="12">
        <f t="shared" si="2"/>
        <v>15</v>
      </c>
      <c r="L14" s="48" t="s">
        <v>14</v>
      </c>
      <c r="M14" s="14" t="str">
        <f t="shared" ref="M14:M24" si="6">LEFT(L14,3)</f>
        <v>학술지</v>
      </c>
      <c r="N14" s="10" t="str">
        <f t="shared" ref="N14:N25" si="7">IF(M14=H14,"TRUE","FALSE")</f>
        <v>TRUE</v>
      </c>
      <c r="O14" s="17">
        <v>4</v>
      </c>
      <c r="P14" s="15">
        <f t="shared" si="5"/>
        <v>4.5</v>
      </c>
      <c r="T14" s="4">
        <v>13</v>
      </c>
      <c r="U14" s="50" t="s">
        <v>26</v>
      </c>
      <c r="V14" s="4">
        <v>9</v>
      </c>
      <c r="W14" s="4">
        <v>13</v>
      </c>
      <c r="X14" t="s">
        <v>32</v>
      </c>
    </row>
    <row r="15" spans="1:28">
      <c r="A15" s="5">
        <v>5</v>
      </c>
      <c r="B15" s="5" t="s">
        <v>116</v>
      </c>
      <c r="C15" s="53"/>
      <c r="D15" s="58" t="s">
        <v>45</v>
      </c>
      <c r="E15" s="53" t="s">
        <v>104</v>
      </c>
      <c r="F15" s="53" t="s">
        <v>46</v>
      </c>
      <c r="G15" s="56" t="s">
        <v>99</v>
      </c>
      <c r="H15" s="6" t="str">
        <f t="shared" si="0"/>
        <v>특허등</v>
      </c>
      <c r="I15" s="47">
        <f t="shared" si="1"/>
        <v>12</v>
      </c>
      <c r="J15" s="48" t="s">
        <v>40</v>
      </c>
      <c r="K15" s="12">
        <f t="shared" si="2"/>
        <v>5</v>
      </c>
      <c r="L15" s="48" t="s">
        <v>47</v>
      </c>
      <c r="M15" s="14" t="str">
        <f t="shared" si="6"/>
        <v>특허등</v>
      </c>
      <c r="N15" s="10" t="str">
        <f t="shared" si="7"/>
        <v>TRUE</v>
      </c>
      <c r="O15" s="16">
        <v>5</v>
      </c>
      <c r="P15" s="15">
        <f t="shared" si="5"/>
        <v>1</v>
      </c>
      <c r="T15" s="4">
        <v>14</v>
      </c>
      <c r="U15" s="50" t="s">
        <v>27</v>
      </c>
      <c r="V15" s="4">
        <v>6</v>
      </c>
      <c r="W15" s="4">
        <v>14</v>
      </c>
      <c r="X15" t="s">
        <v>32</v>
      </c>
    </row>
    <row r="16" spans="1:28">
      <c r="A16" s="5">
        <v>6</v>
      </c>
      <c r="B16" s="5"/>
      <c r="C16" s="53"/>
      <c r="D16" s="58"/>
      <c r="E16" s="53"/>
      <c r="F16" s="53"/>
      <c r="G16" s="56"/>
      <c r="H16" s="6" t="e">
        <f t="shared" si="0"/>
        <v>#N/A</v>
      </c>
      <c r="I16" s="10" t="e">
        <f t="shared" ref="I16:I25" si="8">VLOOKUP(J16,$U$2:$X$15,3,0)</f>
        <v>#N/A</v>
      </c>
      <c r="J16" s="48"/>
      <c r="K16" s="12" t="e">
        <f t="shared" si="2"/>
        <v>#N/A</v>
      </c>
      <c r="L16" s="48"/>
      <c r="M16" s="14" t="str">
        <f t="shared" si="6"/>
        <v/>
      </c>
      <c r="N16" s="10" t="e">
        <f t="shared" si="7"/>
        <v>#N/A</v>
      </c>
      <c r="O16" s="17"/>
      <c r="P16" s="15" t="str">
        <f t="shared" si="5"/>
        <v>ERROR</v>
      </c>
      <c r="U16" s="51"/>
    </row>
    <row r="17" spans="1:22">
      <c r="A17" s="5">
        <v>7</v>
      </c>
      <c r="B17" s="7"/>
      <c r="C17" s="59"/>
      <c r="D17" s="59"/>
      <c r="E17" s="57"/>
      <c r="F17" s="53"/>
      <c r="G17" s="55"/>
      <c r="H17" s="6" t="e">
        <f t="shared" si="0"/>
        <v>#N/A</v>
      </c>
      <c r="I17" s="10" t="e">
        <f t="shared" si="8"/>
        <v>#N/A</v>
      </c>
      <c r="J17" s="48"/>
      <c r="K17" s="12" t="e">
        <f t="shared" si="2"/>
        <v>#N/A</v>
      </c>
      <c r="L17" s="48"/>
      <c r="M17" s="14" t="str">
        <f t="shared" si="6"/>
        <v/>
      </c>
      <c r="N17" s="10" t="e">
        <f t="shared" si="7"/>
        <v>#N/A</v>
      </c>
      <c r="O17" s="17"/>
      <c r="P17" s="15" t="str">
        <f t="shared" si="5"/>
        <v>ERROR</v>
      </c>
      <c r="U17" s="52" t="s">
        <v>34</v>
      </c>
      <c r="V17" t="b">
        <v>1</v>
      </c>
    </row>
    <row r="18" spans="1:22">
      <c r="A18" s="5">
        <v>8</v>
      </c>
      <c r="B18" s="7"/>
      <c r="C18" s="59"/>
      <c r="D18" s="59"/>
      <c r="E18" s="59"/>
      <c r="F18" s="53"/>
      <c r="G18" s="55"/>
      <c r="H18" s="6" t="e">
        <f t="shared" si="0"/>
        <v>#N/A</v>
      </c>
      <c r="I18" s="10" t="e">
        <f t="shared" si="8"/>
        <v>#N/A</v>
      </c>
      <c r="J18" s="48"/>
      <c r="K18" s="12" t="e">
        <f t="shared" si="2"/>
        <v>#N/A</v>
      </c>
      <c r="L18" s="48"/>
      <c r="M18" s="14" t="str">
        <f t="shared" si="6"/>
        <v/>
      </c>
      <c r="N18" s="10" t="e">
        <f t="shared" si="7"/>
        <v>#N/A</v>
      </c>
      <c r="O18" s="17"/>
      <c r="P18" s="15" t="str">
        <f t="shared" si="5"/>
        <v>ERROR</v>
      </c>
      <c r="U18" s="52" t="s">
        <v>35</v>
      </c>
      <c r="V18" t="b">
        <v>0</v>
      </c>
    </row>
    <row r="19" spans="1:22">
      <c r="A19" s="5">
        <v>9</v>
      </c>
      <c r="B19" s="7"/>
      <c r="C19" s="59"/>
      <c r="D19" s="59"/>
      <c r="E19" s="59"/>
      <c r="F19" s="53"/>
      <c r="G19" s="55"/>
      <c r="H19" s="6" t="e">
        <f t="shared" si="0"/>
        <v>#N/A</v>
      </c>
      <c r="I19" s="10" t="e">
        <f t="shared" si="8"/>
        <v>#N/A</v>
      </c>
      <c r="J19" s="48"/>
      <c r="K19" s="12" t="e">
        <f t="shared" si="2"/>
        <v>#N/A</v>
      </c>
      <c r="L19" s="48"/>
      <c r="M19" s="14" t="str">
        <f t="shared" si="6"/>
        <v/>
      </c>
      <c r="N19" s="10" t="e">
        <f t="shared" si="7"/>
        <v>#N/A</v>
      </c>
      <c r="O19" s="17"/>
      <c r="P19" s="15" t="str">
        <f t="shared" si="5"/>
        <v>ERROR</v>
      </c>
      <c r="U19" s="52" t="s">
        <v>36</v>
      </c>
    </row>
    <row r="20" spans="1:22">
      <c r="A20" s="5">
        <v>10</v>
      </c>
      <c r="B20" s="7"/>
      <c r="C20" s="59"/>
      <c r="D20" s="59"/>
      <c r="E20" s="59"/>
      <c r="F20" s="53"/>
      <c r="G20" s="55"/>
      <c r="H20" s="6" t="e">
        <f t="shared" si="0"/>
        <v>#N/A</v>
      </c>
      <c r="I20" s="10" t="e">
        <f t="shared" si="8"/>
        <v>#N/A</v>
      </c>
      <c r="J20" s="48"/>
      <c r="K20" s="12" t="e">
        <f t="shared" si="2"/>
        <v>#N/A</v>
      </c>
      <c r="L20" s="48"/>
      <c r="M20" s="14" t="str">
        <f t="shared" si="6"/>
        <v/>
      </c>
      <c r="N20" s="10" t="e">
        <f t="shared" si="7"/>
        <v>#N/A</v>
      </c>
      <c r="O20" s="17"/>
      <c r="P20" s="15" t="str">
        <f t="shared" si="5"/>
        <v>ERROR</v>
      </c>
      <c r="U20" s="52" t="s">
        <v>37</v>
      </c>
    </row>
    <row r="21" spans="1:22">
      <c r="A21" s="5">
        <v>11</v>
      </c>
      <c r="B21" s="7"/>
      <c r="C21" s="59"/>
      <c r="D21" s="59"/>
      <c r="E21" s="59"/>
      <c r="F21" s="53"/>
      <c r="G21" s="55"/>
      <c r="H21" s="6" t="e">
        <f t="shared" si="0"/>
        <v>#N/A</v>
      </c>
      <c r="I21" s="10" t="e">
        <f t="shared" si="8"/>
        <v>#N/A</v>
      </c>
      <c r="J21" s="48"/>
      <c r="K21" s="12" t="e">
        <f t="shared" si="2"/>
        <v>#N/A</v>
      </c>
      <c r="L21" s="48"/>
      <c r="M21" s="14" t="str">
        <f t="shared" si="6"/>
        <v/>
      </c>
      <c r="N21" s="10" t="e">
        <f t="shared" si="7"/>
        <v>#N/A</v>
      </c>
      <c r="O21" s="17"/>
      <c r="P21" s="15" t="str">
        <f t="shared" si="5"/>
        <v>ERROR</v>
      </c>
      <c r="U21" s="52" t="s">
        <v>38</v>
      </c>
    </row>
    <row r="22" spans="1:22">
      <c r="A22" s="5">
        <v>12</v>
      </c>
      <c r="B22" s="7"/>
      <c r="C22" s="59"/>
      <c r="D22" s="59"/>
      <c r="E22" s="59"/>
      <c r="F22" s="53"/>
      <c r="G22" s="55"/>
      <c r="H22" s="6" t="e">
        <f t="shared" si="0"/>
        <v>#N/A</v>
      </c>
      <c r="I22" s="10" t="e">
        <f t="shared" si="8"/>
        <v>#N/A</v>
      </c>
      <c r="J22" s="48"/>
      <c r="K22" s="12" t="e">
        <f t="shared" si="2"/>
        <v>#N/A</v>
      </c>
      <c r="L22" s="48"/>
      <c r="M22" s="14" t="str">
        <f t="shared" si="6"/>
        <v/>
      </c>
      <c r="N22" s="10" t="e">
        <f t="shared" si="7"/>
        <v>#N/A</v>
      </c>
      <c r="O22" s="17"/>
      <c r="P22" s="15" t="str">
        <f t="shared" si="5"/>
        <v>ERROR</v>
      </c>
      <c r="U22" s="51"/>
    </row>
    <row r="23" spans="1:22">
      <c r="A23" s="5">
        <v>13</v>
      </c>
      <c r="B23" s="7"/>
      <c r="C23" s="59"/>
      <c r="D23" s="59"/>
      <c r="E23" s="59"/>
      <c r="F23" s="53"/>
      <c r="G23" s="55"/>
      <c r="H23" s="6" t="e">
        <f t="shared" si="0"/>
        <v>#N/A</v>
      </c>
      <c r="I23" s="10" t="e">
        <f t="shared" si="8"/>
        <v>#N/A</v>
      </c>
      <c r="J23" s="48"/>
      <c r="K23" s="12" t="e">
        <f t="shared" si="2"/>
        <v>#N/A</v>
      </c>
      <c r="L23" s="48"/>
      <c r="M23" s="14" t="str">
        <f t="shared" si="6"/>
        <v/>
      </c>
      <c r="N23" s="10" t="e">
        <f t="shared" si="7"/>
        <v>#N/A</v>
      </c>
      <c r="O23" s="17"/>
      <c r="P23" s="15" t="str">
        <f t="shared" si="5"/>
        <v>ERROR</v>
      </c>
    </row>
    <row r="24" spans="1:22">
      <c r="A24" s="5">
        <v>14</v>
      </c>
      <c r="B24" s="7"/>
      <c r="C24" s="59"/>
      <c r="D24" s="59"/>
      <c r="E24" s="59"/>
      <c r="F24" s="53"/>
      <c r="G24" s="55"/>
      <c r="H24" s="6" t="e">
        <f t="shared" si="0"/>
        <v>#N/A</v>
      </c>
      <c r="I24" s="10" t="e">
        <f t="shared" si="8"/>
        <v>#N/A</v>
      </c>
      <c r="J24" s="48"/>
      <c r="K24" s="12" t="e">
        <f t="shared" si="2"/>
        <v>#N/A</v>
      </c>
      <c r="L24" s="48"/>
      <c r="M24" s="14" t="str">
        <f t="shared" si="6"/>
        <v/>
      </c>
      <c r="N24" s="10" t="e">
        <f t="shared" si="7"/>
        <v>#N/A</v>
      </c>
      <c r="O24" s="17"/>
      <c r="P24" s="15" t="str">
        <f t="shared" si="5"/>
        <v>ERROR</v>
      </c>
    </row>
    <row r="25" spans="1:22">
      <c r="A25" s="5">
        <v>15</v>
      </c>
      <c r="B25" s="7"/>
      <c r="C25" s="59"/>
      <c r="D25" s="59"/>
      <c r="E25" s="59"/>
      <c r="F25" s="59"/>
      <c r="G25" s="55"/>
      <c r="H25" s="6" t="e">
        <f t="shared" si="0"/>
        <v>#N/A</v>
      </c>
      <c r="I25" s="10" t="e">
        <f t="shared" si="8"/>
        <v>#N/A</v>
      </c>
      <c r="J25" s="48"/>
      <c r="K25" s="12" t="e">
        <f t="shared" si="2"/>
        <v>#N/A</v>
      </c>
      <c r="L25" s="48"/>
      <c r="M25" s="14"/>
      <c r="N25" s="10" t="e">
        <f t="shared" si="7"/>
        <v>#N/A</v>
      </c>
      <c r="O25" s="17"/>
      <c r="P25" s="15" t="str">
        <f t="shared" si="5"/>
        <v>ERROR</v>
      </c>
    </row>
    <row r="26" spans="1:22" ht="17.25" thickBot="1">
      <c r="C26" s="51"/>
      <c r="D26" s="51"/>
      <c r="E26" s="51"/>
      <c r="F26" s="51"/>
      <c r="G26" s="51"/>
    </row>
    <row r="27" spans="1:22" ht="17.25" thickBot="1">
      <c r="O27" s="18" t="s">
        <v>49</v>
      </c>
      <c r="P27" s="8">
        <f>SUM(P11:P25)</f>
        <v>64.5</v>
      </c>
    </row>
    <row r="28" spans="1:22">
      <c r="J28" s="44" t="s">
        <v>88</v>
      </c>
      <c r="K28" s="36" t="s">
        <v>107</v>
      </c>
      <c r="L28" s="46">
        <v>12345678</v>
      </c>
      <c r="M28" s="43"/>
    </row>
    <row r="29" spans="1:22">
      <c r="J29" s="45"/>
      <c r="K29" s="37" t="s">
        <v>91</v>
      </c>
      <c r="L29" s="38" t="s">
        <v>90</v>
      </c>
      <c r="M29" s="37" t="s">
        <v>94</v>
      </c>
      <c r="N29" s="37" t="s">
        <v>92</v>
      </c>
      <c r="O29" s="39" t="s">
        <v>93</v>
      </c>
    </row>
    <row r="30" spans="1:22" ht="4.5" customHeight="1">
      <c r="J30" s="44"/>
      <c r="K30" s="38"/>
      <c r="L30" s="38"/>
      <c r="M30" s="38"/>
      <c r="N30" s="38"/>
      <c r="O30" s="39"/>
    </row>
    <row r="31" spans="1:22">
      <c r="J31" s="44" t="s">
        <v>89</v>
      </c>
      <c r="K31" s="37" t="s">
        <v>91</v>
      </c>
      <c r="L31" s="38" t="s">
        <v>90</v>
      </c>
      <c r="M31" s="37" t="s">
        <v>95</v>
      </c>
      <c r="N31" s="37" t="s">
        <v>96</v>
      </c>
      <c r="O31" s="39" t="s">
        <v>93</v>
      </c>
    </row>
    <row r="32" spans="1:2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</sheetData>
  <mergeCells count="12">
    <mergeCell ref="A1:P1"/>
    <mergeCell ref="L9:N9"/>
    <mergeCell ref="O9:O10"/>
    <mergeCell ref="P9:P10"/>
    <mergeCell ref="A9:A10"/>
    <mergeCell ref="B9:B10"/>
    <mergeCell ref="D9:D10"/>
    <mergeCell ref="E9:E10"/>
    <mergeCell ref="F9:F10"/>
    <mergeCell ref="H9:K9"/>
    <mergeCell ref="C9:C10"/>
    <mergeCell ref="G9:G10"/>
  </mergeCells>
  <phoneticPr fontId="2" type="noConversion"/>
  <conditionalFormatting sqref="N11 N14:N25">
    <cfRule type="cellIs" dxfId="1" priority="2" operator="equal">
      <formula>FALSE</formula>
    </cfRule>
  </conditionalFormatting>
  <conditionalFormatting sqref="N12:N13">
    <cfRule type="cellIs" dxfId="0" priority="1" operator="equal">
      <formula>FALSE</formula>
    </cfRule>
  </conditionalFormatting>
  <dataValidations count="3">
    <dataValidation type="list" allowBlank="1" showInputMessage="1" showErrorMessage="1" sqref="J11:J25" xr:uid="{00000000-0002-0000-0000-000000000000}">
      <formula1>$U$2:$U$15</formula1>
    </dataValidation>
    <dataValidation type="list" allowBlank="1" showInputMessage="1" showErrorMessage="1" sqref="L11:L25" xr:uid="{00000000-0002-0000-0000-000001000000}">
      <formula1>$U$17:$U$21</formula1>
    </dataValidation>
    <dataValidation type="list" allowBlank="1" showInputMessage="1" showErrorMessage="1" sqref="G11:G25" xr:uid="{00000000-0002-0000-0000-000002000000}">
      <formula1>$Z$2:$Z$3</formula1>
    </dataValidation>
  </dataValidations>
  <printOptions horizontalCentered="1"/>
  <pageMargins left="0.21" right="0.17" top="0.74803149606299213" bottom="0.39370078740157483" header="0.31496062992125984" footer="0.15748031496062992"/>
  <pageSetup paperSize="9" scale="6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A1:F20"/>
  <sheetViews>
    <sheetView showGridLines="0" workbookViewId="0">
      <selection activeCell="C5" sqref="C5:D5"/>
    </sheetView>
  </sheetViews>
  <sheetFormatPr defaultRowHeight="16.5"/>
  <cols>
    <col min="2" max="2" width="11.875" customWidth="1"/>
    <col min="3" max="3" width="5.625" customWidth="1"/>
    <col min="4" max="4" width="29.375" customWidth="1"/>
    <col min="5" max="5" width="10.125" customWidth="1"/>
    <col min="6" max="6" width="33.125" customWidth="1"/>
  </cols>
  <sheetData>
    <row r="1" spans="1:6">
      <c r="A1" s="19"/>
      <c r="B1" s="19"/>
      <c r="C1" s="19"/>
      <c r="D1" s="19"/>
      <c r="E1" s="19"/>
      <c r="F1" s="19"/>
    </row>
    <row r="2" spans="1:6" ht="17.25" thickBot="1">
      <c r="A2" s="19"/>
      <c r="B2" s="19"/>
      <c r="C2" s="19"/>
      <c r="D2" s="19"/>
      <c r="E2" s="19"/>
      <c r="F2" s="19"/>
    </row>
    <row r="3" spans="1:6" ht="24" customHeight="1">
      <c r="A3" s="72" t="s">
        <v>50</v>
      </c>
      <c r="B3" s="73"/>
      <c r="C3" s="73" t="s">
        <v>51</v>
      </c>
      <c r="D3" s="73"/>
      <c r="E3" s="73"/>
      <c r="F3" s="74"/>
    </row>
    <row r="4" spans="1:6" ht="24" customHeight="1">
      <c r="A4" s="69" t="s">
        <v>52</v>
      </c>
      <c r="B4" s="70"/>
      <c r="C4" s="71" t="s">
        <v>53</v>
      </c>
      <c r="D4" s="71"/>
      <c r="E4" s="34">
        <v>0.7</v>
      </c>
      <c r="F4" s="28" t="s">
        <v>54</v>
      </c>
    </row>
    <row r="5" spans="1:6" ht="24" customHeight="1">
      <c r="A5" s="69"/>
      <c r="B5" s="70"/>
      <c r="C5" s="71" t="s">
        <v>57</v>
      </c>
      <c r="D5" s="71"/>
      <c r="E5" s="34">
        <v>0.3</v>
      </c>
      <c r="F5" s="35" t="s">
        <v>55</v>
      </c>
    </row>
    <row r="6" spans="1:6" ht="24" customHeight="1">
      <c r="A6" s="69" t="s">
        <v>56</v>
      </c>
      <c r="B6" s="70"/>
      <c r="C6" s="71" t="s">
        <v>57</v>
      </c>
      <c r="D6" s="71"/>
      <c r="E6" s="26">
        <v>1</v>
      </c>
      <c r="F6" s="33" t="s">
        <v>58</v>
      </c>
    </row>
    <row r="7" spans="1:6" ht="24" customHeight="1">
      <c r="A7" s="69" t="s">
        <v>86</v>
      </c>
      <c r="B7" s="70" t="s">
        <v>59</v>
      </c>
      <c r="C7" s="21">
        <v>1</v>
      </c>
      <c r="D7" s="20" t="s">
        <v>60</v>
      </c>
      <c r="E7" s="27">
        <v>30</v>
      </c>
      <c r="F7" s="29" t="s">
        <v>61</v>
      </c>
    </row>
    <row r="8" spans="1:6" ht="24" customHeight="1">
      <c r="A8" s="69"/>
      <c r="B8" s="70"/>
      <c r="C8" s="21">
        <v>2</v>
      </c>
      <c r="D8" s="20" t="s">
        <v>62</v>
      </c>
      <c r="E8" s="27">
        <v>30</v>
      </c>
      <c r="F8" s="30" t="s">
        <v>63</v>
      </c>
    </row>
    <row r="9" spans="1:6" ht="24" customHeight="1">
      <c r="A9" s="69"/>
      <c r="B9" s="70"/>
      <c r="C9" s="21">
        <v>3</v>
      </c>
      <c r="D9" s="20" t="s">
        <v>64</v>
      </c>
      <c r="E9" s="27">
        <v>20</v>
      </c>
      <c r="F9" s="31"/>
    </row>
    <row r="10" spans="1:6" ht="24" customHeight="1">
      <c r="A10" s="69"/>
      <c r="B10" s="70"/>
      <c r="C10" s="21">
        <v>4</v>
      </c>
      <c r="D10" s="20" t="s">
        <v>65</v>
      </c>
      <c r="E10" s="27">
        <v>15</v>
      </c>
      <c r="F10" s="31"/>
    </row>
    <row r="11" spans="1:6" ht="24" customHeight="1">
      <c r="A11" s="69"/>
      <c r="B11" s="70"/>
      <c r="C11" s="21">
        <v>5</v>
      </c>
      <c r="D11" s="20" t="s">
        <v>66</v>
      </c>
      <c r="E11" s="27">
        <v>10</v>
      </c>
      <c r="F11" s="32"/>
    </row>
    <row r="12" spans="1:6" ht="24" customHeight="1">
      <c r="A12" s="69"/>
      <c r="B12" s="70" t="s">
        <v>67</v>
      </c>
      <c r="C12" s="21">
        <v>6</v>
      </c>
      <c r="D12" s="20" t="s">
        <v>68</v>
      </c>
      <c r="E12" s="27">
        <v>5</v>
      </c>
      <c r="F12" s="29" t="s">
        <v>69</v>
      </c>
    </row>
    <row r="13" spans="1:6" ht="24" customHeight="1">
      <c r="A13" s="69"/>
      <c r="B13" s="70"/>
      <c r="C13" s="21">
        <v>7</v>
      </c>
      <c r="D13" s="20" t="s">
        <v>70</v>
      </c>
      <c r="E13" s="27">
        <v>3</v>
      </c>
      <c r="F13" s="33" t="s">
        <v>71</v>
      </c>
    </row>
    <row r="14" spans="1:6" ht="24" customHeight="1">
      <c r="A14" s="69"/>
      <c r="B14" s="70"/>
      <c r="C14" s="21">
        <v>8</v>
      </c>
      <c r="D14" s="20" t="s">
        <v>72</v>
      </c>
      <c r="E14" s="27">
        <v>2</v>
      </c>
      <c r="F14" s="31"/>
    </row>
    <row r="15" spans="1:6" ht="24" customHeight="1">
      <c r="A15" s="69"/>
      <c r="B15" s="70"/>
      <c r="C15" s="21">
        <v>9</v>
      </c>
      <c r="D15" s="20" t="s">
        <v>73</v>
      </c>
      <c r="E15" s="40">
        <v>1.5</v>
      </c>
      <c r="F15" s="32"/>
    </row>
    <row r="16" spans="1:6" ht="24" customHeight="1">
      <c r="A16" s="69"/>
      <c r="B16" s="70" t="s">
        <v>74</v>
      </c>
      <c r="C16" s="21">
        <v>10</v>
      </c>
      <c r="D16" s="20" t="s">
        <v>75</v>
      </c>
      <c r="E16" s="24">
        <v>30</v>
      </c>
      <c r="F16" s="76" t="s">
        <v>76</v>
      </c>
    </row>
    <row r="17" spans="1:6" ht="24" customHeight="1">
      <c r="A17" s="69"/>
      <c r="B17" s="70"/>
      <c r="C17" s="21">
        <v>11</v>
      </c>
      <c r="D17" s="20" t="s">
        <v>77</v>
      </c>
      <c r="E17" s="24">
        <v>10</v>
      </c>
      <c r="F17" s="77"/>
    </row>
    <row r="18" spans="1:6" ht="24" customHeight="1">
      <c r="A18" s="69"/>
      <c r="B18" s="70"/>
      <c r="C18" s="21">
        <v>12</v>
      </c>
      <c r="D18" s="20" t="s">
        <v>78</v>
      </c>
      <c r="E18" s="24">
        <v>5</v>
      </c>
      <c r="F18" s="77"/>
    </row>
    <row r="19" spans="1:6" ht="24" customHeight="1">
      <c r="A19" s="69"/>
      <c r="B19" s="70" t="s">
        <v>79</v>
      </c>
      <c r="C19" s="21">
        <v>13</v>
      </c>
      <c r="D19" s="20" t="s">
        <v>80</v>
      </c>
      <c r="E19" s="24">
        <v>9</v>
      </c>
      <c r="F19" s="79"/>
    </row>
    <row r="20" spans="1:6" ht="24" customHeight="1" thickBot="1">
      <c r="A20" s="75"/>
      <c r="B20" s="78"/>
      <c r="C20" s="22">
        <v>14</v>
      </c>
      <c r="D20" s="23" t="s">
        <v>81</v>
      </c>
      <c r="E20" s="25">
        <v>6</v>
      </c>
      <c r="F20" s="80"/>
    </row>
  </sheetData>
  <mergeCells count="14">
    <mergeCell ref="A7:A20"/>
    <mergeCell ref="B7:B11"/>
    <mergeCell ref="B12:B15"/>
    <mergeCell ref="B16:B18"/>
    <mergeCell ref="F16:F18"/>
    <mergeCell ref="B19:B20"/>
    <mergeCell ref="F19:F20"/>
    <mergeCell ref="A6:B6"/>
    <mergeCell ref="C6:D6"/>
    <mergeCell ref="A3:B3"/>
    <mergeCell ref="C3:F3"/>
    <mergeCell ref="A4:B5"/>
    <mergeCell ref="C4:D4"/>
    <mergeCell ref="C5:D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연구실적입력</vt:lpstr>
      <vt:lpstr>배점(참고)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창희 류</cp:lastModifiedBy>
  <cp:lastPrinted>2025-01-13T10:28:05Z</cp:lastPrinted>
  <dcterms:created xsi:type="dcterms:W3CDTF">2017-09-25T08:23:19Z</dcterms:created>
  <dcterms:modified xsi:type="dcterms:W3CDTF">2026-06-30T06:30:51Z</dcterms:modified>
</cp:coreProperties>
</file>